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1560" yWindow="460" windowWidth="19020" windowHeight="12500"/>
  </bookViews>
  <sheets>
    <sheet name="Raw Data" sheetId="1" r:id="rId1"/>
    <sheet name="S5377" sheetId="3" r:id="rId2"/>
    <sheet name="S5379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4" l="1"/>
  <c r="L33" i="1"/>
  <c r="H33" i="1"/>
  <c r="T33" i="1"/>
  <c r="L34" i="1"/>
  <c r="H34" i="1"/>
  <c r="T34" i="1"/>
  <c r="L35" i="1"/>
  <c r="H35" i="1"/>
  <c r="T35" i="1"/>
  <c r="L36" i="1"/>
  <c r="H36" i="1"/>
  <c r="T36" i="1"/>
  <c r="L37" i="1"/>
  <c r="H37" i="1"/>
  <c r="T37" i="1"/>
  <c r="E8" i="4"/>
  <c r="L28" i="1"/>
  <c r="H28" i="1"/>
  <c r="T28" i="1"/>
  <c r="L29" i="1"/>
  <c r="H29" i="1"/>
  <c r="T29" i="1"/>
  <c r="L30" i="1"/>
  <c r="H30" i="1"/>
  <c r="T30" i="1"/>
  <c r="L31" i="1"/>
  <c r="H31" i="1"/>
  <c r="T31" i="1"/>
  <c r="L32" i="1"/>
  <c r="H32" i="1"/>
  <c r="T32" i="1"/>
  <c r="E7" i="4"/>
  <c r="L20" i="1"/>
  <c r="H20" i="1"/>
  <c r="T20" i="1"/>
  <c r="L23" i="1"/>
  <c r="H23" i="1"/>
  <c r="T23" i="1"/>
  <c r="L25" i="1"/>
  <c r="H25" i="1"/>
  <c r="T25" i="1"/>
  <c r="L27" i="1"/>
  <c r="H27" i="1"/>
  <c r="T27" i="1"/>
  <c r="E6" i="4"/>
  <c r="L13" i="1"/>
  <c r="H13" i="1"/>
  <c r="T13" i="1"/>
  <c r="L14" i="1"/>
  <c r="H14" i="1"/>
  <c r="T14" i="1"/>
  <c r="L17" i="1"/>
  <c r="H17" i="1"/>
  <c r="T17" i="1"/>
  <c r="L19" i="1"/>
  <c r="H19" i="1"/>
  <c r="T19" i="1"/>
  <c r="E5" i="4"/>
  <c r="L8" i="1"/>
  <c r="H8" i="1"/>
  <c r="T8" i="1"/>
  <c r="L10" i="1"/>
  <c r="H10" i="1"/>
  <c r="T10" i="1"/>
  <c r="E4" i="4"/>
  <c r="L7" i="1"/>
  <c r="H7" i="1"/>
  <c r="T7" i="1"/>
  <c r="E3" i="4"/>
  <c r="L4" i="1"/>
  <c r="H4" i="1"/>
  <c r="T4" i="1"/>
  <c r="E2" i="4"/>
  <c r="D8" i="4"/>
  <c r="D6" i="4"/>
  <c r="D5" i="4"/>
  <c r="D4" i="4"/>
  <c r="D3" i="4"/>
  <c r="D2" i="4"/>
  <c r="L21" i="1"/>
  <c r="H21" i="1"/>
  <c r="T21" i="1"/>
  <c r="L22" i="1"/>
  <c r="H22" i="1"/>
  <c r="T22" i="1"/>
  <c r="L24" i="1"/>
  <c r="H24" i="1"/>
  <c r="T24" i="1"/>
  <c r="L26" i="1"/>
  <c r="H26" i="1"/>
  <c r="T26" i="1"/>
  <c r="E6" i="3"/>
  <c r="L12" i="1"/>
  <c r="H12" i="1"/>
  <c r="T12" i="1"/>
  <c r="L15" i="1"/>
  <c r="H15" i="1"/>
  <c r="T15" i="1"/>
  <c r="L16" i="1"/>
  <c r="H16" i="1"/>
  <c r="T16" i="1"/>
  <c r="L18" i="1"/>
  <c r="H18" i="1"/>
  <c r="T18" i="1"/>
  <c r="E5" i="3"/>
  <c r="L9" i="1"/>
  <c r="H9" i="1"/>
  <c r="T9" i="1"/>
  <c r="L11" i="1"/>
  <c r="H11" i="1"/>
  <c r="T11" i="1"/>
  <c r="E4" i="3"/>
  <c r="L6" i="1"/>
  <c r="H6" i="1"/>
  <c r="T6" i="1"/>
  <c r="E3" i="3"/>
  <c r="L5" i="1"/>
  <c r="H5" i="1"/>
  <c r="T5" i="1"/>
  <c r="E2" i="3"/>
  <c r="D6" i="3"/>
  <c r="D5" i="3"/>
  <c r="D4" i="3"/>
  <c r="D3" i="3"/>
  <c r="D2" i="3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" i="1"/>
</calcChain>
</file>

<file path=xl/sharedStrings.xml><?xml version="1.0" encoding="utf-8"?>
<sst xmlns="http://schemas.openxmlformats.org/spreadsheetml/2006/main" count="138" uniqueCount="107">
  <si>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</si>
  <si>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</si>
  <si>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</si>
  <si>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</si>
  <si>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</si>
  <si>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</si>
  <si>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</si>
  <si>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</si>
  <si>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</si>
  <si>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</si>
  <si>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</si>
  <si>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</si>
  <si>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</si>
  <si>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</si>
  <si>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</si>
  <si>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</si>
  <si>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</si>
  <si>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</si>
  <si>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</si>
  <si>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</si>
  <si>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</si>
  <si>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</si>
  <si>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</si>
  <si>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</si>
  <si>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</si>
  <si>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</si>
  <si>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</si>
  <si>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</si>
  <si>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13RL024</t>
  </si>
  <si>
    <t>13RL025</t>
  </si>
  <si>
    <t>13LL013</t>
  </si>
  <si>
    <t>13LL014</t>
  </si>
  <si>
    <t>13LL015</t>
  </si>
  <si>
    <t>13LL016</t>
  </si>
  <si>
    <t>13LL017</t>
  </si>
  <si>
    <t>13LL018</t>
  </si>
  <si>
    <t>13LL019</t>
  </si>
  <si>
    <t>13LL020</t>
  </si>
  <si>
    <t>13LL021</t>
  </si>
  <si>
    <t>13LL022</t>
  </si>
  <si>
    <t>13LL023</t>
  </si>
  <si>
    <t>13LL024</t>
  </si>
  <si>
    <t>13LL025</t>
  </si>
  <si>
    <t>13SL005</t>
  </si>
  <si>
    <t>13SL006</t>
  </si>
  <si>
    <t>13SL007</t>
  </si>
  <si>
    <t>13SL008</t>
  </si>
  <si>
    <t>13SL009</t>
  </si>
  <si>
    <t>13SL010</t>
  </si>
  <si>
    <t>13SL011</t>
  </si>
  <si>
    <t>13SL012</t>
  </si>
  <si>
    <t>13SL013</t>
  </si>
  <si>
    <t>13SL014</t>
  </si>
  <si>
    <t>13SL015</t>
  </si>
  <si>
    <t>13SL016</t>
  </si>
  <si>
    <t>13SL017</t>
  </si>
  <si>
    <t>13SL018</t>
  </si>
  <si>
    <t>13SL019</t>
  </si>
  <si>
    <t>13SL020</t>
  </si>
  <si>
    <t>13SL021</t>
  </si>
  <si>
    <t>13SL022</t>
  </si>
  <si>
    <t>13SL023</t>
  </si>
  <si>
    <t>B1</t>
  </si>
  <si>
    <t>A1</t>
  </si>
  <si>
    <t>A2</t>
  </si>
  <si>
    <t>B2</t>
  </si>
  <si>
    <t>B3</t>
  </si>
  <si>
    <t>A3</t>
  </si>
  <si>
    <t>B4</t>
  </si>
  <si>
    <t>A4</t>
  </si>
  <si>
    <t>A5</t>
  </si>
  <si>
    <t>B5</t>
  </si>
  <si>
    <t>B6</t>
  </si>
  <si>
    <t>A6</t>
  </si>
  <si>
    <t>A7</t>
  </si>
  <si>
    <t>B7</t>
  </si>
  <si>
    <t>A8</t>
  </si>
  <si>
    <t>B8</t>
  </si>
  <si>
    <t>A9</t>
  </si>
  <si>
    <t>A10</t>
  </si>
  <si>
    <t>B10</t>
  </si>
  <si>
    <t>A11</t>
  </si>
  <si>
    <t>B11</t>
  </si>
  <si>
    <t>A12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</si>
  <si>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</si>
  <si>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</si>
  <si>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</si>
  <si>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</si>
  <si>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</si>
  <si>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</si>
  <si>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</si>
  <si>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</si>
  <si>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</si>
  <si>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</si>
  <si>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</si>
  <si>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B9</t>
  </si>
  <si>
    <t>TDS (Weight 103 deg)</t>
  </si>
  <si>
    <t>TDFS</t>
  </si>
  <si>
    <t>TDVS</t>
  </si>
  <si>
    <t>A3/A4</t>
  </si>
  <si>
    <t>A5/A6/A7/A8</t>
  </si>
  <si>
    <t>A9/A10/A11/A12</t>
  </si>
  <si>
    <t>B3/B4</t>
  </si>
  <si>
    <t>B5/B6/B7/B8</t>
  </si>
  <si>
    <t>B9/B10/B11/B12</t>
  </si>
  <si>
    <t>B13/B14/B15/B16/B17</t>
  </si>
  <si>
    <t>B18/B19/B20/B21/B22 (B3)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</si>
</sst>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selection activeCell="E1" sqref="E1:L1048576"/>
    </sheetView>
  </sheetViews>
  <sheetFormatPr baseColWidth="10" defaultColWidth="8.83203125" defaultRowHeight="14" x14ac:dyDescent="0"/>
  <cols>
    <col min="1" max="1" width="28.5" bestFit="1" customWidth="1"/>
    <col min="2" max="2" width="10.33203125" customWidth="1"/>
    <col min="3" max="3" width="11.5" style="1" customWidth="1"/>
    <col min="4" max="4" width="14" style="4" customWidth="1"/>
    <col min="5" max="7" width="14" style="9" hidden="1" customWidth="1"/>
    <col min="8" max="8" width="16.5" style="4" hidden="1" customWidth="1"/>
    <col min="9" max="9" width="18" hidden="1" customWidth="1"/>
    <col min="10" max="10" width="10" hidden="1" customWidth="1"/>
    <col min="11" max="11" width="9.1640625" hidden="1" customWidth="1"/>
    <col min="12" max="12" width="9.1640625" style="4" hidden="1" customWidth="1"/>
    <col min="13" max="15" width="9.1640625" customWidth="1"/>
    <col min="16" max="16" width="9.1640625" style="4" customWidth="1"/>
    <col min="17" max="17" width="9.1640625" customWidth="1"/>
    <col min="18" max="18" width="12.5" customWidth="1"/>
    <col min="19" max="19" width="9.1640625" customWidth="1"/>
    <col min="20" max="20" width="14.83203125" bestFit="1" customWidth="1"/>
  </cols>
  <sheetData>
    <row r="1" spans="1:44" s="1" customFormat="1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96</v>
      </c>
      <c r="U2" s="15" t="s">
        <v>97</v>
      </c>
      <c r="V2" s="15" t="s">
        <v>98</v>
      </c>
    </row>
    <row r="3" spans="1:44" s="10" customFormat="1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>
      <c r="A4" s="1" t="s">
        <v>28</v>
      </c>
      <c r="B4">
        <v>5379</v>
      </c>
      <c r="C4" s="1" t="s">
        <v>62</v>
      </c>
      <c r="D4" s="4">
        <v>790</v>
      </c>
      <c r="E4" s="1">
        <v>1.1924999999999999</v>
      </c>
      <c r="F4" s="1">
        <v>1.1921999999999999</v>
      </c>
      <c r="G4" s="12">
        <f>E4-F4</f>
        <v>2.9999999999996696E-4</v>
      </c>
      <c r="H4" s="13">
        <f>(E4+F4)/2</f>
        <v>1.1923499999999998</v>
      </c>
      <c r="I4" s="14">
        <v>1.2263999999999999</v>
      </c>
      <c r="J4" s="14">
        <v>1.2262</v>
      </c>
      <c r="K4" s="14">
        <f>I4-J4</f>
        <v>1.9999999999997797E-4</v>
      </c>
      <c r="L4" s="13">
        <f>(I4+J4)/2</f>
        <v>1.2262999999999999</v>
      </c>
      <c r="M4" s="14">
        <v>1.2113</v>
      </c>
      <c r="N4" s="14"/>
      <c r="O4" s="14"/>
      <c r="P4" s="13">
        <f>M4-N4</f>
        <v>1.2113</v>
      </c>
      <c r="Q4" s="14">
        <f>((L4-H4)*1000)/(D4/1000)</f>
        <v>42.974683544303979</v>
      </c>
      <c r="R4" s="14"/>
      <c r="S4" s="14"/>
      <c r="T4" s="14">
        <f>L4-H4</f>
        <v>3.3950000000000147E-2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>
      <c r="A5" s="1" t="s">
        <v>29</v>
      </c>
      <c r="B5">
        <v>5377</v>
      </c>
      <c r="C5" s="1" t="s">
        <v>63</v>
      </c>
      <c r="D5" s="4">
        <v>720</v>
      </c>
      <c r="E5" s="1">
        <v>1.1952</v>
      </c>
      <c r="F5" s="1">
        <v>1.1948000000000001</v>
      </c>
      <c r="G5" s="12">
        <f t="shared" ref="G5:G37" si="0">E5-F5</f>
        <v>3.9999999999995595E-4</v>
      </c>
      <c r="H5" s="13">
        <f t="shared" ref="H5:H37" si="1">(E5+F5)/2</f>
        <v>1.1950000000000001</v>
      </c>
      <c r="I5" s="14">
        <v>1.2210000000000001</v>
      </c>
      <c r="J5" s="14">
        <v>1.2210000000000001</v>
      </c>
      <c r="K5" s="14">
        <f t="shared" ref="K5:K37" si="2">I5-J5</f>
        <v>0</v>
      </c>
      <c r="L5" s="13">
        <f t="shared" ref="L5:L37" si="3">(I5+J5)/2</f>
        <v>1.2210000000000001</v>
      </c>
      <c r="M5" s="14">
        <v>1.2081999999999999</v>
      </c>
      <c r="N5" s="14"/>
      <c r="O5" s="14"/>
      <c r="P5" s="13">
        <f t="shared" ref="P5:P37" si="4">M5-N5</f>
        <v>1.2081999999999999</v>
      </c>
      <c r="Q5" s="14">
        <f t="shared" ref="Q5:Q37" si="5">((L5-H5)*1000)/(D5/1000)</f>
        <v>36.111111111111143</v>
      </c>
      <c r="R5" s="14"/>
      <c r="S5" s="14"/>
      <c r="T5" s="14">
        <f t="shared" ref="T5:T37" si="6">L5-H5</f>
        <v>2.6000000000000023E-2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>
      <c r="A6" s="1" t="s">
        <v>30</v>
      </c>
      <c r="B6" s="1">
        <v>5377</v>
      </c>
      <c r="C6" s="1" t="s">
        <v>64</v>
      </c>
      <c r="D6" s="4">
        <v>1660</v>
      </c>
      <c r="E6" s="1">
        <v>1.1628000000000001</v>
      </c>
      <c r="F6" s="1">
        <v>1.1623000000000001</v>
      </c>
      <c r="G6" s="12">
        <f t="shared" si="0"/>
        <v>4.9999999999994493E-4</v>
      </c>
      <c r="H6" s="13">
        <f t="shared" si="1"/>
        <v>1.16255</v>
      </c>
      <c r="I6" s="14">
        <v>1.1951000000000001</v>
      </c>
      <c r="J6" s="14">
        <v>1.1953</v>
      </c>
      <c r="K6" s="14">
        <f t="shared" si="2"/>
        <v>-1.9999999999997797E-4</v>
      </c>
      <c r="L6" s="13">
        <f t="shared" si="3"/>
        <v>1.1952</v>
      </c>
      <c r="M6" s="14">
        <v>1.1777</v>
      </c>
      <c r="N6" s="14"/>
      <c r="O6" s="14"/>
      <c r="P6" s="13">
        <f t="shared" si="4"/>
        <v>1.1777</v>
      </c>
      <c r="Q6" s="14">
        <f t="shared" si="5"/>
        <v>19.668674698795222</v>
      </c>
      <c r="R6" s="14"/>
      <c r="S6" s="14"/>
      <c r="T6" s="14">
        <f t="shared" si="6"/>
        <v>3.2650000000000068E-2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>
      <c r="A7" s="1" t="s">
        <v>31</v>
      </c>
      <c r="B7" s="1">
        <v>5379</v>
      </c>
      <c r="C7" s="1" t="s">
        <v>65</v>
      </c>
      <c r="D7" s="4">
        <v>1680</v>
      </c>
      <c r="E7" s="1">
        <v>1.1621999999999999</v>
      </c>
      <c r="F7" s="1">
        <v>1.1617</v>
      </c>
      <c r="G7" s="12">
        <f t="shared" si="0"/>
        <v>4.9999999999994493E-4</v>
      </c>
      <c r="H7" s="13">
        <f t="shared" si="1"/>
        <v>1.16195</v>
      </c>
      <c r="I7" s="14">
        <v>1.2059</v>
      </c>
      <c r="J7" s="14">
        <v>1.2058</v>
      </c>
      <c r="K7" s="14">
        <f t="shared" si="2"/>
        <v>9.9999999999988987E-5</v>
      </c>
      <c r="L7" s="13">
        <f t="shared" si="3"/>
        <v>1.2058499999999999</v>
      </c>
      <c r="M7" s="14">
        <v>1.1859</v>
      </c>
      <c r="N7" s="14"/>
      <c r="O7" s="14"/>
      <c r="P7" s="13">
        <f t="shared" si="4"/>
        <v>1.1859</v>
      </c>
      <c r="Q7" s="14">
        <f t="shared" si="5"/>
        <v>26.13095238095228</v>
      </c>
      <c r="R7" s="14"/>
      <c r="S7" s="14"/>
      <c r="T7" s="14">
        <f t="shared" si="6"/>
        <v>4.3899999999999828E-2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>
      <c r="A8" s="1" t="s">
        <v>32</v>
      </c>
      <c r="B8" s="1">
        <v>5379</v>
      </c>
      <c r="C8" s="1" t="s">
        <v>66</v>
      </c>
      <c r="D8" s="4">
        <v>1190</v>
      </c>
      <c r="E8" s="1">
        <v>1.1564000000000001</v>
      </c>
      <c r="F8" s="1">
        <v>1.1560999999999999</v>
      </c>
      <c r="G8" s="12">
        <f t="shared" si="0"/>
        <v>3.00000000000189E-4</v>
      </c>
      <c r="H8" s="13">
        <f t="shared" si="1"/>
        <v>1.15625</v>
      </c>
      <c r="I8" s="14">
        <v>1.1972</v>
      </c>
      <c r="J8" s="14">
        <v>1.1974</v>
      </c>
      <c r="K8" s="14">
        <f t="shared" si="2"/>
        <v>-1.9999999999997797E-4</v>
      </c>
      <c r="L8" s="13">
        <f t="shared" si="3"/>
        <v>1.1973</v>
      </c>
      <c r="M8" s="14">
        <v>1.1797</v>
      </c>
      <c r="N8" s="14"/>
      <c r="O8" s="14"/>
      <c r="P8" s="13">
        <f t="shared" si="4"/>
        <v>1.1797</v>
      </c>
      <c r="Q8" s="14">
        <f t="shared" si="5"/>
        <v>34.495798319327761</v>
      </c>
      <c r="R8" s="14"/>
      <c r="S8" s="14"/>
      <c r="T8" s="14">
        <f t="shared" si="6"/>
        <v>4.1050000000000031E-2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>
      <c r="A9" s="1" t="s">
        <v>33</v>
      </c>
      <c r="B9" s="1">
        <v>5377</v>
      </c>
      <c r="C9" s="1" t="s">
        <v>67</v>
      </c>
      <c r="D9" s="4">
        <v>1155</v>
      </c>
      <c r="E9" s="1">
        <v>1.1655</v>
      </c>
      <c r="F9" s="1">
        <v>1.1655</v>
      </c>
      <c r="G9" s="12">
        <f t="shared" si="0"/>
        <v>0</v>
      </c>
      <c r="H9" s="13">
        <f t="shared" si="1"/>
        <v>1.1655</v>
      </c>
      <c r="I9" s="14">
        <v>1.2267999999999999</v>
      </c>
      <c r="J9" s="14">
        <v>1.2266999999999999</v>
      </c>
      <c r="K9" s="14">
        <f t="shared" si="2"/>
        <v>9.9999999999988987E-5</v>
      </c>
      <c r="L9" s="13">
        <f t="shared" si="3"/>
        <v>1.22675</v>
      </c>
      <c r="M9" s="14">
        <v>1.2109000000000001</v>
      </c>
      <c r="N9" s="14"/>
      <c r="O9" s="14"/>
      <c r="P9" s="13">
        <f t="shared" si="4"/>
        <v>1.2109000000000001</v>
      </c>
      <c r="Q9" s="14">
        <f t="shared" si="5"/>
        <v>53.030303030303052</v>
      </c>
      <c r="R9" s="14"/>
      <c r="S9" s="14"/>
      <c r="T9" s="14">
        <f t="shared" si="6"/>
        <v>6.1250000000000027E-2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>
      <c r="A10" s="1" t="s">
        <v>34</v>
      </c>
      <c r="B10" s="1">
        <v>5379</v>
      </c>
      <c r="C10" s="1" t="s">
        <v>68</v>
      </c>
      <c r="D10" s="4">
        <v>1210</v>
      </c>
      <c r="E10" s="1">
        <v>1.1646000000000001</v>
      </c>
      <c r="F10" s="1">
        <v>1.1642999999999999</v>
      </c>
      <c r="G10" s="12">
        <f t="shared" si="0"/>
        <v>3.00000000000189E-4</v>
      </c>
      <c r="H10" s="13">
        <f t="shared" si="1"/>
        <v>1.16445</v>
      </c>
      <c r="I10" s="14">
        <v>1.2121999999999999</v>
      </c>
      <c r="J10" s="14">
        <v>1.2125999999999999</v>
      </c>
      <c r="K10" s="14">
        <f t="shared" si="2"/>
        <v>-3.9999999999995595E-4</v>
      </c>
      <c r="L10" s="13">
        <f t="shared" si="3"/>
        <v>1.2123999999999999</v>
      </c>
      <c r="M10" s="14">
        <v>1.1961999999999999</v>
      </c>
      <c r="N10" s="14"/>
      <c r="O10" s="14"/>
      <c r="P10" s="13">
        <f t="shared" si="4"/>
        <v>1.1961999999999999</v>
      </c>
      <c r="Q10" s="14">
        <f t="shared" si="5"/>
        <v>39.628099173553672</v>
      </c>
      <c r="R10" s="14"/>
      <c r="S10" s="14"/>
      <c r="T10" s="14">
        <f t="shared" si="6"/>
        <v>4.7949999999999937E-2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>
      <c r="A11" s="1" t="s">
        <v>35</v>
      </c>
      <c r="B11" s="1">
        <v>5377</v>
      </c>
      <c r="C11" s="1" t="s">
        <v>69</v>
      </c>
      <c r="D11" s="4">
        <v>1090</v>
      </c>
      <c r="E11" s="1">
        <v>1.1677</v>
      </c>
      <c r="F11" s="1">
        <v>1.1676</v>
      </c>
      <c r="G11" s="12">
        <f t="shared" si="0"/>
        <v>9.9999999999988987E-5</v>
      </c>
      <c r="H11" s="13">
        <f t="shared" si="1"/>
        <v>1.1676500000000001</v>
      </c>
      <c r="I11" s="14">
        <v>1.1971000000000001</v>
      </c>
      <c r="J11" s="14">
        <v>1.1969000000000001</v>
      </c>
      <c r="K11" s="14">
        <f t="shared" si="2"/>
        <v>1.9999999999997797E-4</v>
      </c>
      <c r="L11" s="13">
        <f t="shared" si="3"/>
        <v>1.1970000000000001</v>
      </c>
      <c r="M11" s="14">
        <v>1.1850000000000001</v>
      </c>
      <c r="N11" s="14"/>
      <c r="O11" s="14"/>
      <c r="P11" s="13">
        <f t="shared" si="4"/>
        <v>1.1850000000000001</v>
      </c>
      <c r="Q11" s="14">
        <f t="shared" si="5"/>
        <v>26.926605504587144</v>
      </c>
      <c r="R11" s="14"/>
      <c r="S11" s="14"/>
      <c r="T11" s="14">
        <f t="shared" si="6"/>
        <v>2.9349999999999987E-2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>
      <c r="A12" s="1" t="s">
        <v>36</v>
      </c>
      <c r="B12" s="1">
        <v>5377</v>
      </c>
      <c r="C12" s="1" t="s">
        <v>70</v>
      </c>
      <c r="D12" s="4">
        <v>760</v>
      </c>
      <c r="E12" s="1">
        <v>1.1687000000000001</v>
      </c>
      <c r="F12" s="1">
        <v>1.1685000000000001</v>
      </c>
      <c r="G12" s="12">
        <f t="shared" si="0"/>
        <v>1.9999999999997797E-4</v>
      </c>
      <c r="H12" s="13">
        <f t="shared" si="1"/>
        <v>1.1686000000000001</v>
      </c>
      <c r="I12" s="14">
        <v>1.3027</v>
      </c>
      <c r="J12" s="14">
        <v>1.3027</v>
      </c>
      <c r="K12" s="14">
        <f t="shared" si="2"/>
        <v>0</v>
      </c>
      <c r="L12" s="13">
        <f t="shared" si="3"/>
        <v>1.3027</v>
      </c>
      <c r="M12" s="14">
        <v>1.2825</v>
      </c>
      <c r="N12" s="14"/>
      <c r="O12" s="14"/>
      <c r="P12" s="13">
        <f t="shared" si="4"/>
        <v>1.2825</v>
      </c>
      <c r="Q12" s="14">
        <f t="shared" si="5"/>
        <v>176.44736842105246</v>
      </c>
      <c r="R12" s="14"/>
      <c r="S12" s="14"/>
      <c r="T12" s="14">
        <f t="shared" si="6"/>
        <v>0.13409999999999989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>
      <c r="A13" s="1" t="s">
        <v>37</v>
      </c>
      <c r="B13" s="1">
        <v>5379</v>
      </c>
      <c r="C13" s="1" t="s">
        <v>71</v>
      </c>
      <c r="D13" s="4">
        <v>790</v>
      </c>
      <c r="E13" s="1">
        <v>1.1665000000000001</v>
      </c>
      <c r="F13" s="1">
        <v>1.1659999999999999</v>
      </c>
      <c r="G13" s="12">
        <f t="shared" si="0"/>
        <v>5.0000000000016698E-4</v>
      </c>
      <c r="H13" s="13">
        <f t="shared" si="1"/>
        <v>1.16625</v>
      </c>
      <c r="I13" s="14">
        <v>1.2749999999999999</v>
      </c>
      <c r="J13" s="14">
        <v>1.2749999999999999</v>
      </c>
      <c r="K13" s="14">
        <f t="shared" si="2"/>
        <v>0</v>
      </c>
      <c r="L13" s="13">
        <f t="shared" si="3"/>
        <v>1.2749999999999999</v>
      </c>
      <c r="M13" s="14">
        <v>1.2516</v>
      </c>
      <c r="N13" s="14"/>
      <c r="O13" s="14"/>
      <c r="P13" s="13">
        <f t="shared" si="4"/>
        <v>1.2516</v>
      </c>
      <c r="Q13" s="14">
        <f t="shared" si="5"/>
        <v>137.65822784810112</v>
      </c>
      <c r="R13" s="14"/>
      <c r="S13" s="14"/>
      <c r="T13" s="14">
        <f t="shared" si="6"/>
        <v>0.1087499999999999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>
      <c r="A14" s="1" t="s">
        <v>38</v>
      </c>
      <c r="B14" s="1">
        <v>5379</v>
      </c>
      <c r="C14" s="1" t="s">
        <v>72</v>
      </c>
      <c r="D14" s="4">
        <v>820</v>
      </c>
      <c r="E14" s="1">
        <v>1.1767000000000001</v>
      </c>
      <c r="F14" s="1">
        <v>1.1767000000000001</v>
      </c>
      <c r="G14" s="12">
        <f t="shared" si="0"/>
        <v>0</v>
      </c>
      <c r="H14" s="13">
        <f t="shared" si="1"/>
        <v>1.1767000000000001</v>
      </c>
      <c r="I14" s="14">
        <v>1.3061</v>
      </c>
      <c r="J14" s="14">
        <v>1.3062</v>
      </c>
      <c r="K14" s="14">
        <f t="shared" si="2"/>
        <v>-9.9999999999988987E-5</v>
      </c>
      <c r="L14" s="13">
        <f t="shared" si="3"/>
        <v>1.3061500000000001</v>
      </c>
      <c r="M14" s="14">
        <v>1.2805</v>
      </c>
      <c r="N14" s="14"/>
      <c r="O14" s="14"/>
      <c r="P14" s="13">
        <f t="shared" si="4"/>
        <v>1.2805</v>
      </c>
      <c r="Q14" s="14">
        <f t="shared" si="5"/>
        <v>157.86585365853668</v>
      </c>
      <c r="R14" s="14"/>
      <c r="S14" s="14"/>
      <c r="T14" s="14">
        <f t="shared" si="6"/>
        <v>0.12945000000000007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>
      <c r="A15" s="1" t="s">
        <v>39</v>
      </c>
      <c r="B15" s="1">
        <v>5377</v>
      </c>
      <c r="C15" s="1" t="s">
        <v>73</v>
      </c>
      <c r="D15" s="4">
        <v>790</v>
      </c>
      <c r="E15" s="1">
        <v>1.1658999999999999</v>
      </c>
      <c r="F15" s="1">
        <v>1.1657999999999999</v>
      </c>
      <c r="G15" s="12">
        <f t="shared" si="0"/>
        <v>9.9999999999988987E-5</v>
      </c>
      <c r="H15" s="13">
        <f t="shared" si="1"/>
        <v>1.1658499999999998</v>
      </c>
      <c r="I15" s="14">
        <v>1.2573000000000001</v>
      </c>
      <c r="J15" s="14">
        <v>1.2573000000000001</v>
      </c>
      <c r="K15" s="14">
        <f t="shared" si="2"/>
        <v>0</v>
      </c>
      <c r="L15" s="13">
        <f t="shared" si="3"/>
        <v>1.2573000000000001</v>
      </c>
      <c r="M15" s="14">
        <v>1.2393000000000001</v>
      </c>
      <c r="N15" s="14"/>
      <c r="O15" s="14"/>
      <c r="P15" s="13">
        <f t="shared" si="4"/>
        <v>1.2393000000000001</v>
      </c>
      <c r="Q15" s="14">
        <f t="shared" si="5"/>
        <v>115.7594936708864</v>
      </c>
      <c r="R15" s="14"/>
      <c r="S15" s="14"/>
      <c r="T15" s="14">
        <f t="shared" si="6"/>
        <v>9.1450000000000253E-2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>
      <c r="A16" s="1" t="s">
        <v>40</v>
      </c>
      <c r="B16" s="1">
        <v>5377</v>
      </c>
      <c r="C16" s="1" t="s">
        <v>74</v>
      </c>
      <c r="D16" s="4">
        <v>790</v>
      </c>
      <c r="E16" s="1">
        <v>1.1607000000000001</v>
      </c>
      <c r="F16" s="1">
        <v>1.1603000000000001</v>
      </c>
      <c r="G16" s="12">
        <f t="shared" si="0"/>
        <v>3.9999999999995595E-4</v>
      </c>
      <c r="H16" s="13">
        <f t="shared" si="1"/>
        <v>1.1605000000000001</v>
      </c>
      <c r="I16" s="14">
        <v>1.2479</v>
      </c>
      <c r="J16" s="14">
        <v>1.248</v>
      </c>
      <c r="K16" s="14">
        <f t="shared" si="2"/>
        <v>-9.9999999999988987E-5</v>
      </c>
      <c r="L16" s="13">
        <f t="shared" si="3"/>
        <v>1.2479499999999999</v>
      </c>
      <c r="M16" s="14">
        <v>1.23</v>
      </c>
      <c r="N16" s="14"/>
      <c r="O16" s="14"/>
      <c r="P16" s="13">
        <f t="shared" si="4"/>
        <v>1.23</v>
      </c>
      <c r="Q16" s="14">
        <f t="shared" si="5"/>
        <v>110.69620253164531</v>
      </c>
      <c r="R16" s="14"/>
      <c r="S16" s="14"/>
      <c r="T16" s="14">
        <f t="shared" si="6"/>
        <v>8.7449999999999806E-2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>
      <c r="A17" s="1" t="s">
        <v>41</v>
      </c>
      <c r="B17" s="1">
        <v>5379</v>
      </c>
      <c r="C17" s="1" t="s">
        <v>75</v>
      </c>
      <c r="D17" s="4">
        <v>820</v>
      </c>
      <c r="E17" s="1">
        <v>1.1718999999999999</v>
      </c>
      <c r="F17" s="1">
        <v>1.1718999999999999</v>
      </c>
      <c r="G17" s="12">
        <f t="shared" si="0"/>
        <v>0</v>
      </c>
      <c r="H17" s="13">
        <f t="shared" si="1"/>
        <v>1.1718999999999999</v>
      </c>
      <c r="I17" s="14">
        <v>1.2773000000000001</v>
      </c>
      <c r="J17" s="14">
        <v>1.2769999999999999</v>
      </c>
      <c r="K17" s="14">
        <f t="shared" si="2"/>
        <v>3.00000000000189E-4</v>
      </c>
      <c r="L17" s="13">
        <f t="shared" si="3"/>
        <v>1.27715</v>
      </c>
      <c r="M17" s="14">
        <v>1.2548999999999999</v>
      </c>
      <c r="N17" s="14"/>
      <c r="O17" s="14"/>
      <c r="P17" s="13">
        <f t="shared" si="4"/>
        <v>1.2548999999999999</v>
      </c>
      <c r="Q17" s="14">
        <f t="shared" si="5"/>
        <v>128.35365853658547</v>
      </c>
      <c r="R17" s="14"/>
      <c r="S17" s="14"/>
      <c r="T17" s="14">
        <f t="shared" si="6"/>
        <v>0.10525000000000007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>
      <c r="A18" s="1" t="s">
        <v>42</v>
      </c>
      <c r="B18" s="1">
        <v>5377</v>
      </c>
      <c r="C18" s="1" t="s">
        <v>76</v>
      </c>
      <c r="D18" s="4">
        <v>810</v>
      </c>
      <c r="E18" s="1">
        <v>1.1769000000000001</v>
      </c>
      <c r="F18" s="1">
        <v>1.1768000000000001</v>
      </c>
      <c r="G18" s="12">
        <f t="shared" si="0"/>
        <v>9.9999999999988987E-5</v>
      </c>
      <c r="H18" s="13">
        <f t="shared" si="1"/>
        <v>1.17685</v>
      </c>
      <c r="I18" s="14">
        <v>1.2749999999999999</v>
      </c>
      <c r="J18" s="14">
        <v>1.2748999999999999</v>
      </c>
      <c r="K18" s="14">
        <f t="shared" si="2"/>
        <v>9.9999999999988987E-5</v>
      </c>
      <c r="L18" s="13">
        <f t="shared" si="3"/>
        <v>1.27495</v>
      </c>
      <c r="M18" s="14">
        <v>1.2564</v>
      </c>
      <c r="N18" s="14"/>
      <c r="O18" s="14"/>
      <c r="P18" s="13">
        <f t="shared" si="4"/>
        <v>1.2564</v>
      </c>
      <c r="Q18" s="14">
        <f t="shared" si="5"/>
        <v>121.1111111111112</v>
      </c>
      <c r="R18" s="14"/>
      <c r="S18" s="14"/>
      <c r="T18" s="14">
        <f t="shared" si="6"/>
        <v>9.8100000000000076E-2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>
      <c r="A19" s="1" t="s">
        <v>43</v>
      </c>
      <c r="B19" s="1">
        <v>5379</v>
      </c>
      <c r="C19" s="1" t="s">
        <v>77</v>
      </c>
      <c r="D19" s="4">
        <v>850</v>
      </c>
      <c r="E19" s="1">
        <v>1.1667000000000001</v>
      </c>
      <c r="F19" s="1">
        <v>1.1667000000000001</v>
      </c>
      <c r="G19" s="12">
        <f t="shared" si="0"/>
        <v>0</v>
      </c>
      <c r="H19" s="13">
        <f t="shared" si="1"/>
        <v>1.1667000000000001</v>
      </c>
      <c r="I19" s="14">
        <v>1.2699</v>
      </c>
      <c r="J19" s="14">
        <v>1.2699</v>
      </c>
      <c r="K19" s="14">
        <f t="shared" si="2"/>
        <v>0</v>
      </c>
      <c r="L19" s="13">
        <f t="shared" si="3"/>
        <v>1.2699</v>
      </c>
      <c r="M19" s="14">
        <v>1.2494000000000001</v>
      </c>
      <c r="N19" s="14"/>
      <c r="O19" s="14"/>
      <c r="P19" s="13">
        <f t="shared" si="4"/>
        <v>1.2494000000000001</v>
      </c>
      <c r="Q19" s="14">
        <f t="shared" si="5"/>
        <v>121.41176470588231</v>
      </c>
      <c r="R19" s="14"/>
      <c r="S19" s="14"/>
      <c r="T19" s="14">
        <f t="shared" si="6"/>
        <v>0.10319999999999996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>
      <c r="A20" s="1" t="s">
        <v>44</v>
      </c>
      <c r="B20" s="1">
        <v>5379</v>
      </c>
      <c r="C20" s="1" t="s">
        <v>95</v>
      </c>
      <c r="D20" s="4">
        <v>950</v>
      </c>
      <c r="E20" s="1">
        <v>1.1808000000000001</v>
      </c>
      <c r="F20" s="1">
        <v>1.1802999999999999</v>
      </c>
      <c r="G20" s="12">
        <f t="shared" si="0"/>
        <v>5.0000000000016698E-4</v>
      </c>
      <c r="H20" s="13">
        <f t="shared" si="1"/>
        <v>1.18055</v>
      </c>
      <c r="I20" s="14">
        <v>1.3678999999999999</v>
      </c>
      <c r="J20" s="14">
        <v>1.3680000000000001</v>
      </c>
      <c r="K20" s="14">
        <f t="shared" si="2"/>
        <v>-1.0000000000021103E-4</v>
      </c>
      <c r="L20" s="13">
        <f t="shared" si="3"/>
        <v>1.36795</v>
      </c>
      <c r="M20" s="14">
        <v>1.3384</v>
      </c>
      <c r="N20" s="14"/>
      <c r="O20" s="14"/>
      <c r="P20" s="13">
        <f t="shared" si="4"/>
        <v>1.3384</v>
      </c>
      <c r="Q20" s="14">
        <f t="shared" si="5"/>
        <v>197.26315789473685</v>
      </c>
      <c r="R20" s="14"/>
      <c r="S20" s="14"/>
      <c r="T20" s="14">
        <f t="shared" si="6"/>
        <v>0.18740000000000001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>
      <c r="A21" s="1" t="s">
        <v>45</v>
      </c>
      <c r="B21" s="1">
        <v>5377</v>
      </c>
      <c r="C21" s="1" t="s">
        <v>78</v>
      </c>
      <c r="D21" s="4">
        <v>900</v>
      </c>
      <c r="E21" s="1">
        <v>1.1775</v>
      </c>
      <c r="F21" s="1">
        <v>1.1778999999999999</v>
      </c>
      <c r="G21" s="12">
        <f t="shared" si="0"/>
        <v>-3.9999999999995595E-4</v>
      </c>
      <c r="H21" s="13">
        <f t="shared" si="1"/>
        <v>1.1777</v>
      </c>
      <c r="I21" s="14">
        <v>1.3387</v>
      </c>
      <c r="J21" s="14">
        <v>1.3386</v>
      </c>
      <c r="K21" s="14">
        <f t="shared" si="2"/>
        <v>9.9999999999988987E-5</v>
      </c>
      <c r="L21" s="13">
        <f t="shared" si="3"/>
        <v>1.3386499999999999</v>
      </c>
      <c r="M21" s="14">
        <v>1.3187</v>
      </c>
      <c r="N21" s="14"/>
      <c r="O21" s="14"/>
      <c r="P21" s="13">
        <f t="shared" si="4"/>
        <v>1.3187</v>
      </c>
      <c r="Q21" s="14">
        <f t="shared" si="5"/>
        <v>178.83333333333326</v>
      </c>
      <c r="R21" s="14"/>
      <c r="S21" s="14"/>
      <c r="T21" s="14">
        <f t="shared" si="6"/>
        <v>0.16094999999999993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>
      <c r="A22" s="1" t="s">
        <v>46</v>
      </c>
      <c r="B22" s="1">
        <v>5377</v>
      </c>
      <c r="C22" s="1" t="s">
        <v>79</v>
      </c>
      <c r="D22" s="4">
        <v>920</v>
      </c>
      <c r="E22" s="1">
        <v>1.1702999999999999</v>
      </c>
      <c r="F22" s="1">
        <v>1.1698</v>
      </c>
      <c r="G22" s="12">
        <f t="shared" si="0"/>
        <v>4.9999999999994493E-4</v>
      </c>
      <c r="H22" s="13">
        <f t="shared" si="1"/>
        <v>1.1700499999999998</v>
      </c>
      <c r="I22" s="14">
        <v>1.3234999999999999</v>
      </c>
      <c r="J22" s="14">
        <v>1.3231999999999999</v>
      </c>
      <c r="K22" s="14">
        <f t="shared" si="2"/>
        <v>2.9999999999996696E-4</v>
      </c>
      <c r="L22" s="13">
        <f t="shared" si="3"/>
        <v>1.32335</v>
      </c>
      <c r="M22" s="14">
        <v>1.3029999999999999</v>
      </c>
      <c r="N22" s="14"/>
      <c r="O22" s="14"/>
      <c r="P22" s="13">
        <f t="shared" si="4"/>
        <v>1.3029999999999999</v>
      </c>
      <c r="Q22" s="14">
        <f t="shared" si="5"/>
        <v>166.63043478260892</v>
      </c>
      <c r="R22" s="14"/>
      <c r="S22" s="14"/>
      <c r="T22" s="14">
        <f t="shared" si="6"/>
        <v>0.15330000000000021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>
      <c r="A23" s="1" t="s">
        <v>47</v>
      </c>
      <c r="B23" s="1">
        <v>5379</v>
      </c>
      <c r="C23" s="1" t="s">
        <v>80</v>
      </c>
      <c r="D23" s="4">
        <v>970</v>
      </c>
      <c r="E23" s="1">
        <v>1.1748000000000001</v>
      </c>
      <c r="F23" s="1">
        <v>1.1749000000000001</v>
      </c>
      <c r="G23" s="12">
        <f t="shared" si="0"/>
        <v>-9.9999999999988987E-5</v>
      </c>
      <c r="H23" s="13">
        <f t="shared" si="1"/>
        <v>1.1748500000000002</v>
      </c>
      <c r="I23" s="14">
        <v>1.3631</v>
      </c>
      <c r="J23" s="14">
        <v>1.3629</v>
      </c>
      <c r="K23" s="14">
        <f t="shared" si="2"/>
        <v>1.9999999999997797E-4</v>
      </c>
      <c r="L23" s="13">
        <f t="shared" si="3"/>
        <v>1.363</v>
      </c>
      <c r="M23" s="14">
        <v>1.329</v>
      </c>
      <c r="N23" s="14"/>
      <c r="O23" s="14"/>
      <c r="P23" s="13">
        <f t="shared" si="4"/>
        <v>1.329</v>
      </c>
      <c r="Q23" s="14">
        <f t="shared" si="5"/>
        <v>193.96907216494827</v>
      </c>
      <c r="R23" s="14"/>
      <c r="S23" s="14"/>
      <c r="T23" s="14">
        <f t="shared" si="6"/>
        <v>0.18814999999999982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>
      <c r="A24" s="1" t="s">
        <v>48</v>
      </c>
      <c r="B24" s="1">
        <v>5377</v>
      </c>
      <c r="C24" s="1" t="s">
        <v>81</v>
      </c>
      <c r="D24" s="4">
        <v>915</v>
      </c>
      <c r="E24" s="1">
        <v>1.1577</v>
      </c>
      <c r="F24" s="1">
        <v>1.1577999999999999</v>
      </c>
      <c r="G24" s="12">
        <f t="shared" si="0"/>
        <v>-9.9999999999988987E-5</v>
      </c>
      <c r="H24" s="13">
        <f t="shared" si="1"/>
        <v>1.1577500000000001</v>
      </c>
      <c r="I24" s="14">
        <v>1.2661</v>
      </c>
      <c r="J24" s="14">
        <v>1.266</v>
      </c>
      <c r="K24" s="14">
        <f t="shared" si="2"/>
        <v>9.9999999999988987E-5</v>
      </c>
      <c r="L24" s="13">
        <f t="shared" si="3"/>
        <v>1.2660499999999999</v>
      </c>
      <c r="M24" s="14">
        <v>1.2464</v>
      </c>
      <c r="N24" s="14"/>
      <c r="O24" s="14"/>
      <c r="P24" s="13">
        <f t="shared" si="4"/>
        <v>1.2464</v>
      </c>
      <c r="Q24" s="14">
        <f t="shared" si="5"/>
        <v>118.36065573770475</v>
      </c>
      <c r="R24" s="14"/>
      <c r="S24" s="14"/>
      <c r="T24" s="14">
        <f t="shared" si="6"/>
        <v>0.10829999999999984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>
      <c r="A25" s="1" t="s">
        <v>49</v>
      </c>
      <c r="B25" s="1">
        <v>5379</v>
      </c>
      <c r="C25" s="1" t="s">
        <v>82</v>
      </c>
      <c r="D25" s="4">
        <v>950</v>
      </c>
      <c r="E25" s="1">
        <v>1.1671</v>
      </c>
      <c r="F25" s="1">
        <v>1.1671</v>
      </c>
      <c r="G25" s="12">
        <f t="shared" si="0"/>
        <v>0</v>
      </c>
      <c r="H25" s="13">
        <f t="shared" si="1"/>
        <v>1.1671</v>
      </c>
      <c r="I25" s="14">
        <v>1.3097000000000001</v>
      </c>
      <c r="J25" s="14">
        <v>1.3096000000000001</v>
      </c>
      <c r="K25" s="14">
        <f t="shared" si="2"/>
        <v>9.9999999999988987E-5</v>
      </c>
      <c r="L25" s="13">
        <f t="shared" si="3"/>
        <v>1.30965</v>
      </c>
      <c r="M25" s="14">
        <v>1.2813000000000001</v>
      </c>
      <c r="N25" s="14"/>
      <c r="O25" s="14"/>
      <c r="P25" s="13">
        <f t="shared" si="4"/>
        <v>1.2813000000000001</v>
      </c>
      <c r="Q25" s="14">
        <f t="shared" si="5"/>
        <v>150.05263157894734</v>
      </c>
      <c r="R25" s="14"/>
      <c r="S25" s="14"/>
      <c r="T25" s="14">
        <f t="shared" si="6"/>
        <v>0.14254999999999995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>
      <c r="A26" s="1" t="s">
        <v>50</v>
      </c>
      <c r="B26" s="1">
        <v>5377</v>
      </c>
      <c r="C26" s="1" t="s">
        <v>83</v>
      </c>
      <c r="D26" s="4">
        <v>950</v>
      </c>
      <c r="E26" s="1">
        <v>1.1617999999999999</v>
      </c>
      <c r="F26" s="1">
        <v>1.1619999999999999</v>
      </c>
      <c r="G26" s="12">
        <f t="shared" si="0"/>
        <v>-1.9999999999997797E-4</v>
      </c>
      <c r="H26" s="13">
        <f t="shared" si="1"/>
        <v>1.1618999999999999</v>
      </c>
      <c r="I26" s="14">
        <v>1.2672000000000001</v>
      </c>
      <c r="J26" s="14">
        <v>1.2669999999999999</v>
      </c>
      <c r="K26" s="14">
        <f t="shared" si="2"/>
        <v>2.0000000000020002E-4</v>
      </c>
      <c r="L26" s="13">
        <f t="shared" si="3"/>
        <v>1.2671000000000001</v>
      </c>
      <c r="M26" s="14">
        <v>1.2458</v>
      </c>
      <c r="N26" s="14"/>
      <c r="O26" s="14"/>
      <c r="P26" s="13">
        <f t="shared" si="4"/>
        <v>1.2458</v>
      </c>
      <c r="Q26" s="14">
        <f t="shared" si="5"/>
        <v>110.73684210526336</v>
      </c>
      <c r="R26" s="14"/>
      <c r="S26" s="14"/>
      <c r="T26" s="14">
        <f t="shared" si="6"/>
        <v>0.10520000000000018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>
      <c r="A27" s="1" t="s">
        <v>51</v>
      </c>
      <c r="B27" s="1">
        <v>5379</v>
      </c>
      <c r="C27" s="1" t="s">
        <v>84</v>
      </c>
      <c r="D27" s="4">
        <v>990</v>
      </c>
      <c r="E27" s="1">
        <v>1.1516</v>
      </c>
      <c r="F27" s="1">
        <v>1.1520999999999999</v>
      </c>
      <c r="G27" s="12">
        <f t="shared" si="0"/>
        <v>-4.9999999999994493E-4</v>
      </c>
      <c r="H27" s="13">
        <f t="shared" si="1"/>
        <v>1.15185</v>
      </c>
      <c r="I27" s="14">
        <v>1.2935000000000001</v>
      </c>
      <c r="J27" s="14">
        <v>1.2931999999999999</v>
      </c>
      <c r="K27" s="14">
        <f t="shared" si="2"/>
        <v>3.00000000000189E-4</v>
      </c>
      <c r="L27" s="13">
        <f t="shared" si="3"/>
        <v>1.29335</v>
      </c>
      <c r="M27" s="14">
        <v>1.2657</v>
      </c>
      <c r="N27" s="14"/>
      <c r="O27" s="14"/>
      <c r="P27" s="13">
        <f t="shared" si="4"/>
        <v>1.2657</v>
      </c>
      <c r="Q27" s="14">
        <f t="shared" si="5"/>
        <v>142.9292929292929</v>
      </c>
      <c r="R27" s="14"/>
      <c r="S27" s="14"/>
      <c r="T27" s="14">
        <f t="shared" si="6"/>
        <v>0.14149999999999996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>
      <c r="A28" s="1" t="s">
        <v>52</v>
      </c>
      <c r="B28" s="1">
        <v>5379</v>
      </c>
      <c r="C28" s="1" t="s">
        <v>85</v>
      </c>
      <c r="D28" s="4">
        <v>990</v>
      </c>
      <c r="E28" s="1">
        <v>1.1518999999999999</v>
      </c>
      <c r="F28" s="1">
        <v>1.1516999999999999</v>
      </c>
      <c r="G28" s="12">
        <f t="shared" si="0"/>
        <v>1.9999999999997797E-4</v>
      </c>
      <c r="H28" s="13">
        <f t="shared" si="1"/>
        <v>1.1517999999999999</v>
      </c>
      <c r="I28" s="14">
        <v>1.4013</v>
      </c>
      <c r="J28" s="14">
        <v>1.4011</v>
      </c>
      <c r="K28" s="14">
        <f t="shared" si="2"/>
        <v>1.9999999999997797E-4</v>
      </c>
      <c r="L28" s="13">
        <f t="shared" si="3"/>
        <v>1.4012</v>
      </c>
      <c r="M28" s="14">
        <v>1.3602000000000001</v>
      </c>
      <c r="N28" s="14"/>
      <c r="O28" s="14"/>
      <c r="P28" s="13">
        <f t="shared" si="4"/>
        <v>1.3602000000000001</v>
      </c>
      <c r="Q28" s="14">
        <f t="shared" si="5"/>
        <v>251.91919191919197</v>
      </c>
      <c r="R28" s="14"/>
      <c r="S28" s="14"/>
      <c r="T28" s="14">
        <f t="shared" si="6"/>
        <v>0.24940000000000007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>
      <c r="A29" s="1" t="s">
        <v>53</v>
      </c>
      <c r="B29" s="1">
        <v>5379</v>
      </c>
      <c r="C29" s="1" t="s">
        <v>86</v>
      </c>
      <c r="D29" s="4">
        <v>890</v>
      </c>
      <c r="E29" s="1">
        <v>1.1442000000000001</v>
      </c>
      <c r="F29" s="1">
        <v>1.1438999999999999</v>
      </c>
      <c r="G29" s="12">
        <f t="shared" si="0"/>
        <v>3.00000000000189E-4</v>
      </c>
      <c r="H29" s="13">
        <f t="shared" si="1"/>
        <v>1.14405</v>
      </c>
      <c r="I29" s="14">
        <v>1.4144000000000001</v>
      </c>
      <c r="J29" s="14">
        <v>1.4139999999999999</v>
      </c>
      <c r="K29" s="14">
        <f t="shared" si="2"/>
        <v>4.0000000000017799E-4</v>
      </c>
      <c r="L29" s="13">
        <f t="shared" si="3"/>
        <v>1.4142000000000001</v>
      </c>
      <c r="M29" s="14">
        <v>1.3711</v>
      </c>
      <c r="N29" s="14"/>
      <c r="O29" s="14"/>
      <c r="P29" s="13">
        <f t="shared" si="4"/>
        <v>1.3711</v>
      </c>
      <c r="Q29" s="14">
        <f t="shared" si="5"/>
        <v>303.53932584269671</v>
      </c>
      <c r="R29" s="14"/>
      <c r="S29" s="14"/>
      <c r="T29" s="14">
        <f t="shared" si="6"/>
        <v>0.27015000000000011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>
      <c r="A30" s="1" t="s">
        <v>54</v>
      </c>
      <c r="B30" s="1">
        <v>5379</v>
      </c>
      <c r="C30" s="1" t="s">
        <v>87</v>
      </c>
      <c r="D30" s="4">
        <v>870</v>
      </c>
      <c r="E30" s="1">
        <v>1.1404000000000001</v>
      </c>
      <c r="F30" s="1">
        <v>1.1403000000000001</v>
      </c>
      <c r="G30" s="12">
        <f t="shared" si="0"/>
        <v>9.9999999999988987E-5</v>
      </c>
      <c r="H30" s="13">
        <f t="shared" si="1"/>
        <v>1.1403500000000002</v>
      </c>
      <c r="I30" s="14">
        <v>1.331</v>
      </c>
      <c r="J30" s="14">
        <v>1.3308</v>
      </c>
      <c r="K30" s="14">
        <f t="shared" si="2"/>
        <v>1.9999999999997797E-4</v>
      </c>
      <c r="L30" s="13">
        <f t="shared" si="3"/>
        <v>1.3309</v>
      </c>
      <c r="M30" s="14">
        <v>1.2967</v>
      </c>
      <c r="N30" s="14"/>
      <c r="O30" s="14"/>
      <c r="P30" s="13">
        <f t="shared" si="4"/>
        <v>1.2967</v>
      </c>
      <c r="Q30" s="14">
        <f t="shared" si="5"/>
        <v>219.02298850574687</v>
      </c>
      <c r="R30" s="14"/>
      <c r="S30" s="14"/>
      <c r="T30" s="14">
        <f t="shared" si="6"/>
        <v>0.19054999999999978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>
      <c r="A31" s="1" t="s">
        <v>55</v>
      </c>
      <c r="B31" s="1">
        <v>5379</v>
      </c>
      <c r="C31" s="1" t="s">
        <v>88</v>
      </c>
      <c r="D31" s="4">
        <v>890</v>
      </c>
      <c r="E31" s="1">
        <v>1.1579999999999999</v>
      </c>
      <c r="F31" s="1">
        <v>1.1579999999999999</v>
      </c>
      <c r="G31" s="12">
        <f t="shared" si="0"/>
        <v>0</v>
      </c>
      <c r="H31" s="13">
        <f t="shared" si="1"/>
        <v>1.1579999999999999</v>
      </c>
      <c r="I31" s="14">
        <v>1.3131999999999999</v>
      </c>
      <c r="J31" s="14">
        <v>1.3130999999999999</v>
      </c>
      <c r="K31" s="14">
        <f t="shared" si="2"/>
        <v>9.9999999999988987E-5</v>
      </c>
      <c r="L31" s="13">
        <f t="shared" si="3"/>
        <v>1.3131499999999998</v>
      </c>
      <c r="M31" s="14">
        <v>1.2856000000000001</v>
      </c>
      <c r="N31" s="14"/>
      <c r="O31" s="14"/>
      <c r="P31" s="13">
        <f t="shared" si="4"/>
        <v>1.2856000000000001</v>
      </c>
      <c r="Q31" s="14">
        <f t="shared" si="5"/>
        <v>174.32584269662908</v>
      </c>
      <c r="R31" s="14"/>
      <c r="S31" s="14"/>
      <c r="T31" s="14">
        <f t="shared" si="6"/>
        <v>0.1551499999999999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>
      <c r="A32" s="1" t="s">
        <v>56</v>
      </c>
      <c r="B32" s="1">
        <v>5379</v>
      </c>
      <c r="C32" s="1" t="s">
        <v>89</v>
      </c>
      <c r="D32" s="4">
        <v>920</v>
      </c>
      <c r="E32" s="1">
        <v>1.1560999999999999</v>
      </c>
      <c r="F32" s="1">
        <v>1.1566000000000001</v>
      </c>
      <c r="G32" s="12">
        <f t="shared" si="0"/>
        <v>-5.0000000000016698E-4</v>
      </c>
      <c r="H32" s="13">
        <f t="shared" si="1"/>
        <v>1.15635</v>
      </c>
      <c r="I32" s="14">
        <v>1.3033999999999999</v>
      </c>
      <c r="J32" s="14">
        <v>1.3031999999999999</v>
      </c>
      <c r="K32" s="14">
        <f t="shared" si="2"/>
        <v>1.9999999999997797E-4</v>
      </c>
      <c r="L32" s="13">
        <f t="shared" si="3"/>
        <v>1.3032999999999999</v>
      </c>
      <c r="M32" s="14">
        <v>1.278</v>
      </c>
      <c r="N32" s="14"/>
      <c r="O32" s="14"/>
      <c r="P32" s="13">
        <f t="shared" si="4"/>
        <v>1.278</v>
      </c>
      <c r="Q32" s="14">
        <f t="shared" si="5"/>
        <v>159.7282608695651</v>
      </c>
      <c r="R32" s="14"/>
      <c r="S32" s="14"/>
      <c r="T32" s="14">
        <f t="shared" si="6"/>
        <v>0.14694999999999991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>
      <c r="A33" s="1" t="s">
        <v>57</v>
      </c>
      <c r="B33" s="1">
        <v>5379</v>
      </c>
      <c r="C33" s="1" t="s">
        <v>90</v>
      </c>
      <c r="D33" s="4">
        <v>890</v>
      </c>
      <c r="E33" s="1">
        <v>1.1546000000000001</v>
      </c>
      <c r="F33" s="1">
        <v>1.1544000000000001</v>
      </c>
      <c r="G33" s="12">
        <f t="shared" si="0"/>
        <v>1.9999999999997797E-4</v>
      </c>
      <c r="H33" s="13">
        <f t="shared" si="1"/>
        <v>1.1545000000000001</v>
      </c>
      <c r="I33" s="14">
        <v>1.4631000000000001</v>
      </c>
      <c r="J33" s="14">
        <v>1.4633</v>
      </c>
      <c r="K33" s="14">
        <f t="shared" si="2"/>
        <v>-1.9999999999997797E-4</v>
      </c>
      <c r="L33" s="13">
        <f t="shared" si="3"/>
        <v>1.4632000000000001</v>
      </c>
      <c r="M33" s="14">
        <v>1.4202999999999999</v>
      </c>
      <c r="N33" s="14"/>
      <c r="O33" s="14"/>
      <c r="P33" s="13">
        <f t="shared" si="4"/>
        <v>1.4202999999999999</v>
      </c>
      <c r="Q33" s="14">
        <f t="shared" si="5"/>
        <v>346.85393258426967</v>
      </c>
      <c r="R33" s="14"/>
      <c r="S33" s="14"/>
      <c r="T33" s="14">
        <f t="shared" si="6"/>
        <v>0.30869999999999997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>
      <c r="A34" s="1" t="s">
        <v>58</v>
      </c>
      <c r="B34" s="1">
        <v>5379</v>
      </c>
      <c r="C34" s="1" t="s">
        <v>91</v>
      </c>
      <c r="D34" s="4">
        <v>950</v>
      </c>
      <c r="E34" s="1">
        <v>1.1547000000000001</v>
      </c>
      <c r="F34" s="1">
        <v>1.1547000000000001</v>
      </c>
      <c r="G34" s="12">
        <f t="shared" si="0"/>
        <v>0</v>
      </c>
      <c r="H34" s="13">
        <f t="shared" si="1"/>
        <v>1.1547000000000001</v>
      </c>
      <c r="I34" s="14">
        <v>1.5015000000000001</v>
      </c>
      <c r="J34" s="14">
        <v>1.5019</v>
      </c>
      <c r="K34" s="14">
        <f t="shared" si="2"/>
        <v>-3.9999999999995595E-4</v>
      </c>
      <c r="L34" s="13">
        <f t="shared" si="3"/>
        <v>1.5017</v>
      </c>
      <c r="M34" s="14">
        <v>1.4544999999999999</v>
      </c>
      <c r="N34" s="14"/>
      <c r="O34" s="14"/>
      <c r="P34" s="13">
        <f t="shared" si="4"/>
        <v>1.4544999999999999</v>
      </c>
      <c r="Q34" s="14">
        <f t="shared" si="5"/>
        <v>365.26315789473688</v>
      </c>
      <c r="R34" s="14"/>
      <c r="S34" s="14"/>
      <c r="T34" s="14">
        <f t="shared" si="6"/>
        <v>0.34699999999999998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>
      <c r="A35" s="1" t="s">
        <v>59</v>
      </c>
      <c r="B35" s="1">
        <v>5379</v>
      </c>
      <c r="C35" s="1" t="s">
        <v>92</v>
      </c>
      <c r="D35" s="4">
        <v>930</v>
      </c>
      <c r="E35" s="1">
        <v>1.1675</v>
      </c>
      <c r="F35" s="1">
        <v>1.1674</v>
      </c>
      <c r="G35" s="12">
        <f t="shared" si="0"/>
        <v>9.9999999999988987E-5</v>
      </c>
      <c r="H35" s="13">
        <f t="shared" si="1"/>
        <v>1.1674500000000001</v>
      </c>
      <c r="I35" s="14">
        <v>1.4236</v>
      </c>
      <c r="J35" s="14">
        <v>1.4233</v>
      </c>
      <c r="K35" s="14">
        <f t="shared" si="2"/>
        <v>2.9999999999996696E-4</v>
      </c>
      <c r="L35" s="13">
        <f t="shared" si="3"/>
        <v>1.4234499999999999</v>
      </c>
      <c r="M35" s="14">
        <v>1.3865000000000001</v>
      </c>
      <c r="N35" s="14"/>
      <c r="O35" s="14"/>
      <c r="P35" s="13">
        <f t="shared" si="4"/>
        <v>1.3865000000000001</v>
      </c>
      <c r="Q35" s="14">
        <f t="shared" si="5"/>
        <v>275.26881720430083</v>
      </c>
      <c r="R35" s="14"/>
      <c r="S35" s="14"/>
      <c r="T35" s="14">
        <f t="shared" si="6"/>
        <v>0.25599999999999978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>
      <c r="A36" s="1" t="s">
        <v>60</v>
      </c>
      <c r="B36" s="1">
        <v>5379</v>
      </c>
      <c r="C36" s="1" t="s">
        <v>93</v>
      </c>
      <c r="D36" s="4">
        <v>930</v>
      </c>
      <c r="E36" s="1">
        <v>1.163</v>
      </c>
      <c r="F36" s="1">
        <v>1.1631</v>
      </c>
      <c r="G36" s="12">
        <f t="shared" si="0"/>
        <v>-9.9999999999988987E-5</v>
      </c>
      <c r="H36" s="13">
        <f t="shared" si="1"/>
        <v>1.1630500000000001</v>
      </c>
      <c r="I36" s="14">
        <v>1.3622000000000001</v>
      </c>
      <c r="J36" s="14">
        <v>1.3624000000000001</v>
      </c>
      <c r="K36" s="14">
        <f t="shared" si="2"/>
        <v>-1.9999999999997797E-4</v>
      </c>
      <c r="L36" s="13">
        <f t="shared" si="3"/>
        <v>1.3623000000000001</v>
      </c>
      <c r="M36" s="14">
        <v>1.3324</v>
      </c>
      <c r="N36" s="14"/>
      <c r="O36" s="14"/>
      <c r="P36" s="13">
        <f t="shared" si="4"/>
        <v>1.3324</v>
      </c>
      <c r="Q36" s="14">
        <f t="shared" si="5"/>
        <v>214.24731182795688</v>
      </c>
      <c r="R36" s="14"/>
      <c r="S36" s="14"/>
      <c r="T36" s="14">
        <f t="shared" si="6"/>
        <v>0.19924999999999993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>
      <c r="A37" s="1" t="s">
        <v>61</v>
      </c>
      <c r="B37" s="1">
        <v>5379</v>
      </c>
      <c r="C37" s="1" t="s">
        <v>94</v>
      </c>
      <c r="D37" s="4">
        <v>1030</v>
      </c>
      <c r="E37" s="1">
        <v>1.1680999999999999</v>
      </c>
      <c r="F37" s="1">
        <v>1.1680999999999999</v>
      </c>
      <c r="G37" s="12">
        <f t="shared" si="0"/>
        <v>0</v>
      </c>
      <c r="H37" s="13">
        <f t="shared" si="1"/>
        <v>1.1680999999999999</v>
      </c>
      <c r="I37" s="14">
        <v>1.3588</v>
      </c>
      <c r="J37" s="14">
        <v>1.3589</v>
      </c>
      <c r="K37" s="14">
        <f t="shared" si="2"/>
        <v>-9.9999999999988987E-5</v>
      </c>
      <c r="L37" s="13">
        <f t="shared" si="3"/>
        <v>1.3588499999999999</v>
      </c>
      <c r="M37" s="14">
        <v>1.3285</v>
      </c>
      <c r="N37" s="14"/>
      <c r="O37" s="14"/>
      <c r="P37" s="13">
        <f t="shared" si="4"/>
        <v>1.3285</v>
      </c>
      <c r="Q37" s="14">
        <f t="shared" si="5"/>
        <v>185.19417475728153</v>
      </c>
      <c r="R37" s="14"/>
      <c r="S37" s="14"/>
      <c r="T37" s="14">
        <f t="shared" si="6"/>
        <v>0.19074999999999998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7" sqref="A7:F8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63</v>
      </c>
      <c r="D2" s="1">
        <f>'Raw Data'!D5</f>
        <v>720</v>
      </c>
      <c r="E2" s="1">
        <f>'Raw Data'!T5</f>
        <v>2.6000000000000023E-2</v>
      </c>
      <c r="F2" s="1">
        <v>0</v>
      </c>
    </row>
    <row r="3" spans="1:6">
      <c r="A3" s="1">
        <v>2</v>
      </c>
      <c r="B3" s="1">
        <v>0.05</v>
      </c>
      <c r="C3" s="1" t="s">
        <v>64</v>
      </c>
      <c r="D3" s="1">
        <f>'Raw Data'!D6</f>
        <v>1660</v>
      </c>
      <c r="E3" s="1">
        <f>'Raw Data'!T6</f>
        <v>3.2650000000000068E-2</v>
      </c>
      <c r="F3" s="1">
        <v>0</v>
      </c>
    </row>
    <row r="4" spans="1:6">
      <c r="A4" s="1">
        <v>3</v>
      </c>
      <c r="B4" s="1">
        <v>0.1</v>
      </c>
      <c r="C4" s="16" t="s">
        <v>99</v>
      </c>
      <c r="D4" s="1">
        <f>'Raw Data'!D9+'Raw Data'!D11</f>
        <v>2245</v>
      </c>
      <c r="E4" s="1">
        <f>'Raw Data'!T9+'Raw Data'!T11</f>
        <v>9.0600000000000014E-2</v>
      </c>
      <c r="F4" s="1">
        <v>0</v>
      </c>
    </row>
    <row r="5" spans="1:6">
      <c r="A5" s="1">
        <v>4</v>
      </c>
      <c r="B5" s="1">
        <v>0.2</v>
      </c>
      <c r="C5" s="1" t="s">
        <v>100</v>
      </c>
      <c r="D5" s="1">
        <f>'Raw Data'!D12+'Raw Data'!D15+'Raw Data'!D16+'Raw Data'!D18</f>
        <v>3150</v>
      </c>
      <c r="E5" s="1">
        <f>'Raw Data'!T12+'Raw Data'!T15+'Raw Data'!T16+'Raw Data'!T18</f>
        <v>0.41110000000000002</v>
      </c>
      <c r="F5" s="1">
        <v>0</v>
      </c>
    </row>
    <row r="6" spans="1:6">
      <c r="A6" s="1">
        <v>5</v>
      </c>
      <c r="B6" s="1">
        <v>0.3</v>
      </c>
      <c r="C6" s="1" t="s">
        <v>101</v>
      </c>
      <c r="D6" s="1">
        <f>'Raw Data'!D21+'Raw Data'!D22+'Raw Data'!D24+'Raw Data'!D26</f>
        <v>3685</v>
      </c>
      <c r="E6" s="1">
        <f>'Raw Data'!T21+'Raw Data'!T22+'Raw Data'!T24+'Raw Data'!T26</f>
        <v>0.52775000000000016</v>
      </c>
      <c r="F6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8" sqref="D8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5.6640625" style="1" bestFit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62</v>
      </c>
      <c r="D2" s="1">
        <f>'Raw Data'!D4</f>
        <v>790</v>
      </c>
      <c r="E2" s="1">
        <f>'Raw Data'!T4</f>
        <v>3.3950000000000147E-2</v>
      </c>
      <c r="F2" s="1">
        <v>0</v>
      </c>
    </row>
    <row r="3" spans="1:6">
      <c r="A3" s="1">
        <v>2</v>
      </c>
      <c r="B3" s="1">
        <v>0.05</v>
      </c>
      <c r="C3" s="1" t="s">
        <v>65</v>
      </c>
      <c r="D3" s="1">
        <f>'Raw Data'!D7</f>
        <v>1680</v>
      </c>
      <c r="E3" s="1">
        <f>'Raw Data'!T7</f>
        <v>4.3899999999999828E-2</v>
      </c>
      <c r="F3" s="1">
        <v>0</v>
      </c>
    </row>
    <row r="4" spans="1:6">
      <c r="A4" s="1">
        <v>3</v>
      </c>
      <c r="B4" s="1">
        <v>0.1</v>
      </c>
      <c r="C4" s="16" t="s">
        <v>102</v>
      </c>
      <c r="D4" s="1">
        <f>'Raw Data'!D8+'Raw Data'!D10</f>
        <v>2400</v>
      </c>
      <c r="E4" s="1">
        <f>'Raw Data'!T8+'Raw Data'!T10</f>
        <v>8.8999999999999968E-2</v>
      </c>
      <c r="F4" s="1">
        <v>0</v>
      </c>
    </row>
    <row r="5" spans="1:6">
      <c r="A5" s="1">
        <v>4</v>
      </c>
      <c r="B5" s="1">
        <v>0.2</v>
      </c>
      <c r="C5" s="1" t="s">
        <v>103</v>
      </c>
      <c r="D5" s="1">
        <f>'Raw Data'!D13+'Raw Data'!D14+'Raw Data'!D17+'Raw Data'!D19</f>
        <v>3280</v>
      </c>
      <c r="E5" s="1">
        <f>'Raw Data'!T13+'Raw Data'!T14+'Raw Data'!T17+'Raw Data'!T19</f>
        <v>0.44664999999999999</v>
      </c>
      <c r="F5" s="1">
        <v>0</v>
      </c>
    </row>
    <row r="6" spans="1:6">
      <c r="A6" s="1">
        <v>5</v>
      </c>
      <c r="B6" s="1">
        <v>0.3</v>
      </c>
      <c r="C6" s="1" t="s">
        <v>104</v>
      </c>
      <c r="D6" s="1">
        <f>'Raw Data'!D20+'Raw Data'!D23+'Raw Data'!D25+'Raw Data'!D27</f>
        <v>3860</v>
      </c>
      <c r="E6" s="1">
        <f>'Raw Data'!T20+'Raw Data'!T23+'Raw Data'!T25+'Raw Data'!T27</f>
        <v>0.65959999999999974</v>
      </c>
      <c r="F6" s="1">
        <v>0</v>
      </c>
    </row>
    <row r="7" spans="1:6">
      <c r="A7" s="1">
        <v>6</v>
      </c>
      <c r="B7" s="1">
        <v>0.45</v>
      </c>
      <c r="C7" s="1" t="s">
        <v>105</v>
      </c>
      <c r="D7" s="1">
        <f>'Raw Data'!D28+'Raw Data'!D29+'Raw Data'!D30+'Raw Data'!D31+'Raw Data'!D32</f>
        <v>4560</v>
      </c>
      <c r="E7" s="1">
        <f>'Raw Data'!T28+'Raw Data'!T29+'Raw Data'!T30+'Raw Data'!T31+'Raw Data'!T32</f>
        <v>1.0121999999999998</v>
      </c>
      <c r="F7" s="1">
        <v>0</v>
      </c>
    </row>
    <row r="8" spans="1:6">
      <c r="A8" s="1">
        <v>7</v>
      </c>
      <c r="B8" s="1">
        <v>0.56000000000000005</v>
      </c>
      <c r="C8" s="1" t="s">
        <v>106</v>
      </c>
      <c r="D8" s="1">
        <f>'Raw Data'!D33+'Raw Data'!D34+'Raw Data'!D35+'Raw Data'!D36+'Raw Data'!D37</f>
        <v>4730</v>
      </c>
      <c r="E8" s="1">
        <f>'Raw Data'!T33+'Raw Data'!T34+'Raw Data'!T35+'Raw Data'!T36+'Raw Data'!T37</f>
        <v>1.3016999999999996</v>
      </c>
      <c r="F8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S5377</vt:lpstr>
      <vt:lpstr>S5379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2014-04-16T15:43:04Z</dcterms:modified>
</cp:coreProperties>
</file>